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Телевизионные передатчики 100 Вт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Лист1!$A$16:$Q$16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11" i="1" l="1"/>
  <c r="O10" i="1"/>
  <c r="O8" i="1"/>
  <c r="O9" i="1"/>
  <c r="O7" i="1"/>
  <c r="N10" i="1"/>
  <c r="N8" i="1"/>
  <c r="N9" i="1"/>
  <c r="N7" i="1"/>
  <c r="B7" i="1" l="1"/>
  <c r="B5" i="2"/>
  <c r="D27" i="1"/>
  <c r="D26" i="1"/>
  <c r="D25" i="1"/>
</calcChain>
</file>

<file path=xl/sharedStrings.xml><?xml version="1.0" encoding="utf-8"?>
<sst xmlns="http://schemas.openxmlformats.org/spreadsheetml/2006/main" count="77" uniqueCount="60">
  <si>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</si>
  <si>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</si>
  <si>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</si>
  <si>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</si>
  <si>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</si>
  <si>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</si>
  <si>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</si>
  <si>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</si>
  <si>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</si>
  <si>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</si>
  <si>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</si>
  <si>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</si>
  <si>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</si>
  <si>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</si>
  <si>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</si>
  <si>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</si>
  <si>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</si>
  <si>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</si>
  <si>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</si>
  <si>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</si>
  <si>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</si>
  <si>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</si>
  <si>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</si>
  <si>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</si>
  <si>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</si>
  <si>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</si>
  <si>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</si>
  <si>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 xml:space="preserve">Срок службы 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</si>
  <si>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</si>
  <si>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</si>
  <si>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</si>
  <si>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</si>
  <si>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</si>
  <si>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</si>
  <si>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телевизионных предатчиков 100Вт, ДМВ</t>
  </si>
  <si>
    <t>, тел. , эл.почта:</t>
  </si>
  <si>
    <t/>
  </si>
  <si>
    <t>31.12.2015</t>
  </si>
  <si>
    <t>Богомолова Наталья Юрьевна</t>
  </si>
  <si>
    <t>(347)221-57-40</t>
  </si>
  <si>
    <t>nj.bogomolova@bashte</t>
  </si>
  <si>
    <t>Отдел радио и телевидения (ОРиТ)</t>
  </si>
  <si>
    <t>Приложение 1.2</t>
  </si>
  <si>
    <t>40541</t>
  </si>
  <si>
    <t>ПЕРЕДАТЧИК ТЕЛЕВИЗИОННЫЙ ДМВ 100 ВТ</t>
  </si>
  <si>
    <t>шт</t>
  </si>
  <si>
    <t xml:space="preserve">  кол-во: 4; г. Уфа, ул. Каспийская, д.14; Мухаметшина З.Р. 89018173671</t>
  </si>
  <si>
    <t>Предельная сумма лота составляет:  920 400 руб. с НДС.</t>
  </si>
  <si>
    <t>2</t>
  </si>
  <si>
    <t>1</t>
  </si>
  <si>
    <t>- передатчик телевизионный аналоговый ТСА-100  на 38ТВК выходной ВЧ разъём СР-50</t>
  </si>
  <si>
    <t>- передатчик телевизионный  аналоговый ТСА-100  на 36ТВК выходной ВЧ разъём СР-50</t>
  </si>
  <si>
    <t>- передатчик телевизионный аналоговый ТСА-100  на 52ТВК выходной ВЧ разъём СР-50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</si>
  <si>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</si>
  <si>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менее 10 лет</t>
  </si>
  <si>
    <t>Начальник отдела радио и телевидения ОАО "Башинформсвязь" - Токтаев Вячеслав Иванович- (347) 221-54-88,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</si>
  <si>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</si>
  <si>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</si>
  <si>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>2 квартал - 15 мая  2015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</si>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</sst>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 wrapText="1"/>
    </xf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0" borderId="1" xfId="0" applyBorder="1"/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7"/>
  <sheetViews>
    <sheetView tabSelected="1" zoomScaleNormal="100" workbookViewId="0">
      <selection activeCell="D17" sqref="D17"/>
    </sheetView>
  </sheetViews>
  <sheetFormatPr defaultRowHeight="15" x14ac:dyDescent="0.25"/>
  <cols>
    <col min="1" max="1" width="0.85546875" customWidth="1"/>
    <col min="2" max="2" width="8.42578125" customWidth="1"/>
    <col min="3" max="3" width="15.85546875" style="10" customWidth="1"/>
    <col min="4" max="4" width="26.42578125" customWidth="1"/>
    <col min="5" max="5" width="26.42578125" style="10" customWidth="1"/>
    <col min="6" max="6" width="28.7109375" customWidth="1"/>
    <col min="11" max="11" width="9.140625" style="6"/>
    <col min="13" max="13" width="19.5703125" style="7" customWidth="1"/>
    <col min="14" max="14" width="16" style="7" customWidth="1"/>
    <col min="15" max="15" width="18.28515625" style="9" customWidth="1"/>
    <col min="16" max="16" width="18.7109375" customWidth="1"/>
    <col min="17" max="17" width="3.28515625" customWidth="1"/>
    <col min="27" max="30" width="9.140625" style="10"/>
  </cols>
  <sheetData>
    <row r="1" spans="1:31" x14ac:dyDescent="0.25">
      <c r="N1" s="7" t="s">
        <v>59</v>
      </c>
      <c r="P1" s="19"/>
    </row>
    <row r="2" spans="1:31" x14ac:dyDescent="0.25">
      <c r="B2" s="58" t="s">
        <v>10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1" x14ac:dyDescent="0.25">
      <c r="B3" t="s">
        <v>26</v>
      </c>
      <c r="C3" s="10" t="s">
        <v>34</v>
      </c>
      <c r="D3" s="21"/>
      <c r="E3" s="21"/>
      <c r="F3" s="20" t="s">
        <v>41</v>
      </c>
      <c r="H3" s="20"/>
      <c r="P3" s="19"/>
      <c r="Q3" s="3"/>
    </row>
    <row r="4" spans="1:31" s="11" customFormat="1" x14ac:dyDescent="0.25">
      <c r="B4" s="59" t="s">
        <v>0</v>
      </c>
      <c r="C4" s="62" t="s">
        <v>28</v>
      </c>
      <c r="D4" s="59" t="s">
        <v>15</v>
      </c>
      <c r="E4" s="62" t="s">
        <v>29</v>
      </c>
      <c r="F4" s="59" t="s">
        <v>1</v>
      </c>
      <c r="G4" s="59" t="s">
        <v>14</v>
      </c>
      <c r="H4" s="61" t="s">
        <v>16</v>
      </c>
      <c r="I4" s="61"/>
      <c r="J4" s="61"/>
      <c r="K4" s="61"/>
      <c r="L4" s="61"/>
      <c r="M4" s="66" t="s">
        <v>22</v>
      </c>
      <c r="N4" s="64" t="s">
        <v>23</v>
      </c>
      <c r="O4" s="60" t="s">
        <v>25</v>
      </c>
      <c r="P4" s="59" t="s">
        <v>2</v>
      </c>
      <c r="Q4" s="12"/>
    </row>
    <row r="5" spans="1:31" s="13" customFormat="1" ht="64.5" customHeight="1" x14ac:dyDescent="0.25">
      <c r="B5" s="59"/>
      <c r="C5" s="63"/>
      <c r="D5" s="59"/>
      <c r="E5" s="63"/>
      <c r="F5" s="59"/>
      <c r="G5" s="59"/>
      <c r="H5" s="8" t="s">
        <v>17</v>
      </c>
      <c r="I5" s="8" t="s">
        <v>18</v>
      </c>
      <c r="J5" s="8" t="s">
        <v>19</v>
      </c>
      <c r="K5" s="8" t="s">
        <v>20</v>
      </c>
      <c r="L5" s="8" t="s">
        <v>21</v>
      </c>
      <c r="M5" s="67"/>
      <c r="N5" s="65"/>
      <c r="O5" s="60"/>
      <c r="P5" s="59"/>
    </row>
    <row r="6" spans="1:31" s="11" customFormat="1" x14ac:dyDescent="0.25">
      <c r="B6" s="14">
        <v>1</v>
      </c>
      <c r="C6" s="23">
        <v>2</v>
      </c>
      <c r="D6" s="14">
        <v>3</v>
      </c>
      <c r="E6" s="2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</row>
    <row r="7" spans="1:31" ht="75" x14ac:dyDescent="0.25">
      <c r="A7" s="10"/>
      <c r="B7" s="4">
        <f>ROW()-6</f>
        <v>1</v>
      </c>
      <c r="C7" s="55" t="s">
        <v>43</v>
      </c>
      <c r="D7" s="1" t="s">
        <v>44</v>
      </c>
      <c r="E7" s="52"/>
      <c r="F7" s="31" t="s">
        <v>52</v>
      </c>
      <c r="G7" s="4" t="s">
        <v>45</v>
      </c>
      <c r="H7" s="22"/>
      <c r="I7" s="22" t="s">
        <v>48</v>
      </c>
      <c r="J7" s="22">
        <v>0</v>
      </c>
      <c r="K7" s="22">
        <v>0</v>
      </c>
      <c r="L7" s="22" t="s">
        <v>48</v>
      </c>
      <c r="M7" s="5">
        <v>195000</v>
      </c>
      <c r="N7" s="5">
        <f>M7*L7</f>
        <v>390000</v>
      </c>
      <c r="O7" s="5">
        <f>N7*1.18</f>
        <v>460200</v>
      </c>
      <c r="P7" s="1" t="s">
        <v>46</v>
      </c>
      <c r="Q7" s="10"/>
      <c r="R7" s="10"/>
      <c r="S7" s="10"/>
      <c r="T7" s="10"/>
      <c r="U7" s="10"/>
      <c r="V7" s="10"/>
      <c r="W7" s="10"/>
      <c r="X7" s="10"/>
      <c r="Y7" s="10"/>
      <c r="Z7" s="10"/>
      <c r="AE7" s="10"/>
    </row>
    <row r="8" spans="1:31" s="10" customFormat="1" ht="75" x14ac:dyDescent="0.25">
      <c r="B8" s="4">
        <v>2</v>
      </c>
      <c r="C8" s="56"/>
      <c r="D8" s="1" t="s">
        <v>44</v>
      </c>
      <c r="E8" s="53"/>
      <c r="F8" s="31" t="s">
        <v>51</v>
      </c>
      <c r="G8" s="4" t="s">
        <v>45</v>
      </c>
      <c r="H8" s="22"/>
      <c r="I8" s="22" t="s">
        <v>49</v>
      </c>
      <c r="J8" s="22"/>
      <c r="K8" s="22"/>
      <c r="L8" s="22" t="s">
        <v>49</v>
      </c>
      <c r="M8" s="5">
        <v>195000</v>
      </c>
      <c r="N8" s="5">
        <f t="shared" ref="N8:N9" si="0">M8*L8</f>
        <v>195000</v>
      </c>
      <c r="O8" s="5">
        <f t="shared" ref="O8:O9" si="1">N8*1.18</f>
        <v>230100</v>
      </c>
      <c r="P8" s="1" t="s">
        <v>46</v>
      </c>
    </row>
    <row r="9" spans="1:31" s="10" customFormat="1" ht="75" x14ac:dyDescent="0.25">
      <c r="B9" s="4">
        <v>3</v>
      </c>
      <c r="C9" s="57"/>
      <c r="D9" s="1" t="s">
        <v>44</v>
      </c>
      <c r="E9" s="54"/>
      <c r="F9" s="31" t="s">
        <v>50</v>
      </c>
      <c r="G9" s="4" t="s">
        <v>45</v>
      </c>
      <c r="H9" s="22"/>
      <c r="I9" s="22" t="s">
        <v>49</v>
      </c>
      <c r="J9" s="22"/>
      <c r="K9" s="22"/>
      <c r="L9" s="22" t="s">
        <v>49</v>
      </c>
      <c r="M9" s="5">
        <v>195000</v>
      </c>
      <c r="N9" s="5">
        <f t="shared" si="0"/>
        <v>195000</v>
      </c>
      <c r="O9" s="5">
        <f t="shared" si="1"/>
        <v>230100</v>
      </c>
      <c r="P9" s="1" t="s">
        <v>46</v>
      </c>
    </row>
    <row r="10" spans="1:31" x14ac:dyDescent="0.25">
      <c r="A10" s="10"/>
      <c r="B10" s="16"/>
      <c r="C10" s="18"/>
      <c r="D10" s="17"/>
      <c r="E10" s="17"/>
      <c r="F10" s="30"/>
      <c r="G10" s="15"/>
      <c r="H10" s="15"/>
      <c r="I10" s="15"/>
      <c r="J10" s="15"/>
      <c r="K10" s="15"/>
      <c r="L10" s="15"/>
      <c r="M10" s="32"/>
      <c r="N10" s="33">
        <f>SUM(N7:N9)</f>
        <v>780000</v>
      </c>
      <c r="O10" s="33">
        <f>SUM(O7:O9)</f>
        <v>920400</v>
      </c>
      <c r="P10" s="2"/>
      <c r="Q10" s="10"/>
      <c r="R10" s="10"/>
      <c r="S10" s="10"/>
      <c r="T10" s="10"/>
      <c r="U10" s="10"/>
      <c r="V10" s="10"/>
      <c r="W10" s="10"/>
      <c r="X10" s="10"/>
      <c r="Y10" s="10"/>
      <c r="Z10" s="10"/>
      <c r="AE10" s="10"/>
    </row>
    <row r="11" spans="1:31" s="10" customFormat="1" x14ac:dyDescent="0.25">
      <c r="B11" s="15"/>
      <c r="C11" s="15"/>
      <c r="D11" s="2"/>
      <c r="E11" s="2"/>
      <c r="F11" s="30"/>
      <c r="G11" s="15"/>
      <c r="H11" s="15"/>
      <c r="I11" s="15"/>
      <c r="J11" s="15"/>
      <c r="K11" s="15"/>
      <c r="L11" s="15"/>
      <c r="M11" s="15"/>
      <c r="N11" s="15" t="s">
        <v>24</v>
      </c>
      <c r="O11" s="34">
        <f>O10-N10</f>
        <v>140400</v>
      </c>
      <c r="P11" s="2"/>
    </row>
    <row r="12" spans="1:31" s="10" customFormat="1" x14ac:dyDescent="0.25">
      <c r="B12" s="48" t="s">
        <v>47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spans="1:31" x14ac:dyDescent="0.25">
      <c r="B13" s="48" t="s">
        <v>3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1:31" x14ac:dyDescent="0.25">
      <c r="B14" s="45" t="s">
        <v>4</v>
      </c>
      <c r="C14" s="45"/>
      <c r="D14" s="45"/>
      <c r="E14" s="49" t="s">
        <v>58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1"/>
    </row>
    <row r="15" spans="1:31" s="10" customFormat="1" x14ac:dyDescent="0.25">
      <c r="B15" s="45" t="s">
        <v>5</v>
      </c>
      <c r="C15" s="45"/>
      <c r="D15" s="46" t="s">
        <v>9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1"/>
      <c r="P15" s="1"/>
      <c r="Q15" s="2"/>
      <c r="R15" s="2"/>
      <c r="S15" s="2"/>
      <c r="T15" s="2"/>
    </row>
    <row r="16" spans="1:31" s="10" customFormat="1" ht="63.75" customHeight="1" x14ac:dyDescent="0.25">
      <c r="B16" s="41" t="s">
        <v>6</v>
      </c>
      <c r="C16" s="41"/>
      <c r="D16" s="42" t="s">
        <v>53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35"/>
      <c r="P16" s="35"/>
    </row>
    <row r="17" spans="1:17" s="10" customFormat="1" x14ac:dyDescent="0.25">
      <c r="B17" s="47" t="s">
        <v>27</v>
      </c>
      <c r="C17" s="47"/>
      <c r="D17" s="29" t="s">
        <v>54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35"/>
      <c r="P17" s="35"/>
    </row>
    <row r="18" spans="1:17" s="10" customFormat="1" ht="31.5" customHeight="1" x14ac:dyDescent="0.25">
      <c r="B18" s="41" t="s">
        <v>7</v>
      </c>
      <c r="C18" s="41"/>
      <c r="D18" s="42" t="s">
        <v>55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35"/>
      <c r="P18" s="35"/>
    </row>
    <row r="19" spans="1:17" s="10" customFormat="1" ht="34.5" customHeight="1" x14ac:dyDescent="0.25">
      <c r="B19" s="41" t="s">
        <v>8</v>
      </c>
      <c r="C19" s="41"/>
      <c r="D19" s="42" t="s">
        <v>55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36"/>
      <c r="P19" s="36"/>
      <c r="Q19" s="37"/>
    </row>
    <row r="20" spans="1:17" s="38" customFormat="1" ht="41.25" customHeight="1" x14ac:dyDescent="0.25">
      <c r="B20" s="43" t="s">
        <v>56</v>
      </c>
      <c r="C20" s="43"/>
      <c r="D20" s="44" t="s">
        <v>57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39"/>
      <c r="P20" s="39"/>
      <c r="Q20" s="40"/>
    </row>
    <row r="21" spans="1:17" ht="19.5" customHeight="1" x14ac:dyDescent="0.25">
      <c r="A21" s="10"/>
      <c r="B21" s="25"/>
      <c r="C21" s="25"/>
      <c r="D21" s="25"/>
      <c r="E21" s="25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10"/>
    </row>
    <row r="22" spans="1:17" s="10" customFormat="1" ht="19.5" customHeight="1" x14ac:dyDescent="0.25">
      <c r="A22"/>
      <c r="B22" s="10" t="s">
        <v>30</v>
      </c>
      <c r="D22"/>
      <c r="F22"/>
      <c r="G22"/>
      <c r="H22"/>
      <c r="I22"/>
      <c r="J22"/>
      <c r="K22" s="6"/>
      <c r="L22"/>
      <c r="M22" s="7"/>
      <c r="N22" s="7"/>
      <c r="O22" s="9"/>
      <c r="P22"/>
      <c r="Q22"/>
    </row>
    <row r="23" spans="1:17" x14ac:dyDescent="0.25">
      <c r="A23" s="10"/>
      <c r="B23" s="10"/>
      <c r="D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s="10" customFormat="1" x14ac:dyDescent="0.25">
      <c r="A24"/>
      <c r="B24" t="s">
        <v>11</v>
      </c>
      <c r="D24"/>
      <c r="F24"/>
      <c r="G24"/>
      <c r="H24"/>
      <c r="I24"/>
      <c r="J24"/>
      <c r="K24" s="6"/>
      <c r="L24"/>
      <c r="M24" s="7"/>
      <c r="N24" s="7"/>
      <c r="O24" s="9"/>
      <c r="P24"/>
      <c r="Q24"/>
    </row>
    <row r="25" spans="1:17" x14ac:dyDescent="0.25">
      <c r="D25" s="3" t="str">
        <f>Query2_USERN</f>
        <v>Богомолова Наталья Юрьевна</v>
      </c>
      <c r="E25" s="3"/>
    </row>
    <row r="26" spans="1:17" x14ac:dyDescent="0.25">
      <c r="B26" t="s">
        <v>12</v>
      </c>
      <c r="D26" s="3" t="str">
        <f>Query2_USERT</f>
        <v>(347)221-57-40</v>
      </c>
      <c r="E26" s="3"/>
    </row>
    <row r="27" spans="1:17" x14ac:dyDescent="0.25">
      <c r="B27" t="s">
        <v>13</v>
      </c>
      <c r="D27" s="3" t="str">
        <f>Query2_USERE</f>
        <v>nj.bogomolova@bashte</v>
      </c>
      <c r="E27" s="3"/>
    </row>
  </sheetData>
  <mergeCells count="29"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E4:E5"/>
    <mergeCell ref="N4:N5"/>
    <mergeCell ref="M4:M5"/>
    <mergeCell ref="B14:D14"/>
    <mergeCell ref="B13:P13"/>
    <mergeCell ref="E14:P14"/>
    <mergeCell ref="B12:P12"/>
    <mergeCell ref="E7:E9"/>
    <mergeCell ref="C7:C9"/>
    <mergeCell ref="B15:C15"/>
    <mergeCell ref="D15:N15"/>
    <mergeCell ref="B16:C16"/>
    <mergeCell ref="D16:N16"/>
    <mergeCell ref="B17:C17"/>
    <mergeCell ref="B18:C18"/>
    <mergeCell ref="D18:N18"/>
    <mergeCell ref="B19:C19"/>
    <mergeCell ref="D19:N19"/>
    <mergeCell ref="B20:C20"/>
    <mergeCell ref="D20:N20"/>
  </mergeCells>
  <pageMargins left="0.78740157480314965" right="0.39370078740157483" top="0.78740157480314965" bottom="0.39370078740157483" header="0.31496062992125984" footer="0.31496062992125984"/>
  <pageSetup paperSize="9" scale="5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7" t="s">
        <v>31</v>
      </c>
      <c r="B5" t="e">
        <f>XLR_ERRNAME</f>
        <v>#NAME?</v>
      </c>
    </row>
    <row r="6" spans="1:19" x14ac:dyDescent="0.25">
      <c r="A6" t="s">
        <v>32</v>
      </c>
      <c r="B6">
        <v>7282</v>
      </c>
      <c r="C6" s="28" t="s">
        <v>33</v>
      </c>
      <c r="D6">
        <v>5400</v>
      </c>
      <c r="E6" s="28" t="s">
        <v>34</v>
      </c>
      <c r="F6" s="28" t="s">
        <v>35</v>
      </c>
      <c r="G6" s="28" t="s">
        <v>36</v>
      </c>
      <c r="H6" s="28" t="s">
        <v>36</v>
      </c>
      <c r="I6" s="28" t="s">
        <v>36</v>
      </c>
      <c r="J6" s="28" t="s">
        <v>34</v>
      </c>
      <c r="K6" s="28" t="s">
        <v>37</v>
      </c>
      <c r="L6" s="28" t="s">
        <v>38</v>
      </c>
      <c r="M6" s="28" t="s">
        <v>39</v>
      </c>
      <c r="N6" s="28" t="s">
        <v>40</v>
      </c>
      <c r="O6">
        <v>2959</v>
      </c>
      <c r="P6" s="28" t="s">
        <v>41</v>
      </c>
      <c r="Q6">
        <v>0</v>
      </c>
      <c r="R6" s="28" t="s">
        <v>36</v>
      </c>
      <c r="S6" s="2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Мигранова Регина Фангизовна</cp:lastModifiedBy>
  <cp:lastPrinted>2015-02-05T09:42:37Z</cp:lastPrinted>
  <dcterms:created xsi:type="dcterms:W3CDTF">2013-12-19T08:11:42Z</dcterms:created>
  <dcterms:modified xsi:type="dcterms:W3CDTF">2015-02-13T06:18:58Z</dcterms:modified>
</cp:coreProperties>
</file>